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19SEP16\ESCRITORIO\2021\POA 2021\Matriz de Indicadores 2021\"/>
    </mc:Choice>
  </mc:AlternateContent>
  <bookViews>
    <workbookView xWindow="0" yWindow="0" windowWidth="28800" windowHeight="12435"/>
  </bookViews>
  <sheets>
    <sheet name="Matriz indicadores 2021" sheetId="1" r:id="rId1"/>
    <sheet name="CONCEPTO" sheetId="2" r:id="rId2"/>
    <sheet name="Hoja3" sheetId="3" r:id="rId3"/>
  </sheets>
  <calcPr calcId="152511" concurrentCalc="0"/>
</workbook>
</file>

<file path=xl/calcChain.xml><?xml version="1.0" encoding="utf-8"?>
<calcChain xmlns="http://schemas.openxmlformats.org/spreadsheetml/2006/main">
  <c r="E52" i="1" l="1"/>
  <c r="E64" i="1"/>
  <c r="E63" i="1"/>
  <c r="E62" i="1"/>
  <c r="E55" i="1"/>
  <c r="E54" i="1"/>
  <c r="E43" i="1"/>
  <c r="E42" i="1"/>
  <c r="E41" i="1"/>
  <c r="E33" i="1"/>
  <c r="E32" i="1"/>
  <c r="E31" i="1"/>
  <c r="E23" i="1"/>
  <c r="E22" i="1"/>
  <c r="E21" i="1"/>
  <c r="E15" i="1"/>
  <c r="E78" i="1"/>
  <c r="E67" i="1"/>
  <c r="E56" i="1"/>
  <c r="E46" i="1"/>
  <c r="E35" i="1"/>
  <c r="G15" i="1"/>
  <c r="G25" i="1"/>
  <c r="G35" i="1"/>
  <c r="G46" i="1"/>
  <c r="G56" i="1"/>
  <c r="G67" i="1"/>
  <c r="G78" i="1"/>
  <c r="G81" i="1"/>
  <c r="F15" i="1"/>
  <c r="F25" i="1"/>
  <c r="F35" i="1"/>
  <c r="F46" i="1"/>
  <c r="F56" i="1"/>
  <c r="F67" i="1"/>
  <c r="F78" i="1"/>
  <c r="F81" i="1"/>
  <c r="E25" i="1"/>
  <c r="E81" i="1"/>
</calcChain>
</file>

<file path=xl/sharedStrings.xml><?xml version="1.0" encoding="utf-8"?>
<sst xmlns="http://schemas.openxmlformats.org/spreadsheetml/2006/main" count="127" uniqueCount="78">
  <si>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</si>
  <si>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</si>
  <si>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</si>
  <si>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</si>
  <si>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</si>
  <si>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</si>
  <si>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</si>
  <si>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</si>
  <si>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</si>
  <si>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</si>
  <si>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</si>
  <si>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</si>
  <si>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</si>
  <si>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</si>
  <si>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</si>
  <si>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</si>
  <si>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</si>
  <si>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</si>
  <si>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</si>
  <si>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</si>
  <si>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</si>
  <si>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</si>
  <si>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META 5</t>
  </si>
  <si>
    <t xml:space="preserve">NOMBRE DEL INDICADOR 5: </t>
  </si>
  <si>
    <t>META 6</t>
  </si>
  <si>
    <t xml:space="preserve">NOMBRE DEL INDICADOR 6: </t>
  </si>
  <si>
    <t>META 7</t>
  </si>
  <si>
    <t xml:space="preserve">NOMBRE DEL INDICADOR 7: </t>
  </si>
  <si>
    <t>DEPENDENCIA: COORDINACIÓN MUNICIPAL DE PROTECCIÓN CIVIL Y BOMBEROS</t>
  </si>
  <si>
    <t>COORDINACIÓN MUNICIPAL DE PROTECCIÓN CIVIL Y BOMBEROS</t>
  </si>
  <si>
    <t>Gestión de recursos para el equipamiento y desarrollo de la Coordinación Municipal de Protección Civil y Bomberos de Tuxpan, Jalisco.</t>
  </si>
  <si>
    <t>Capacitación interna constante al personal de la Coordinación Municipal de Protección Civil y Bomberos de Tuxpan, Jalisco.</t>
  </si>
  <si>
    <t>Capacitación externa al sector empresario del Municipio de Tuxpan, Jalisco y sus alrededores.</t>
  </si>
  <si>
    <t>Capacitación y conformación de Brigadas Internas Escolares.</t>
  </si>
  <si>
    <t>Capacitación y conformación de Brigadas Comunitarias.</t>
  </si>
  <si>
    <t>Actualización en Materia de Protección Civil a los diversos sectores mediante invitación, verificación y regularización de las medidas de seguridad mediante Programas Internos.</t>
  </si>
  <si>
    <t>Actualización de Censos Poblacionales, Padrónes de Zonas de Riesgo, Registro en Atlas de Riesgo y Fichas de Refugios Temporales.</t>
  </si>
  <si>
    <t>Gestión para obtención recursos financieros.</t>
  </si>
  <si>
    <t>Gestión para obtención de equipo (compra/donación).</t>
  </si>
  <si>
    <t>Gestión para obtención de herramienta (compra/donación).</t>
  </si>
  <si>
    <t>Gestión para obtención de unidades (compra/donación/comodato).</t>
  </si>
  <si>
    <t>Gestión de 29 cursos de capacitación para el personal.</t>
  </si>
  <si>
    <t>Lograr la capacitacion de los 36 elementos.</t>
  </si>
  <si>
    <t>Lograr la certificación (o diplomado) del 50% del personal.</t>
  </si>
  <si>
    <t>Brindar capacitación en materia de Protección Civil a 44 empresas instaladas en el Municipio.</t>
  </si>
  <si>
    <t xml:space="preserve">Capacitar en materia de Protección Civil a 440 personas del sector empresarial. </t>
  </si>
  <si>
    <t>Emisión y Entrega de Constancias al 80% de las personas del sector empresarial capacitadas.</t>
  </si>
  <si>
    <t>Brindar capacitación en materia de Protección Civil a 29 centro escolares (públicas y privadas) del Municipio.</t>
  </si>
  <si>
    <t>Capacitar en materia de Protección Civil a 402 personas del sector escolar (alumnos, docentes y padres de familia).</t>
  </si>
  <si>
    <t>Conformación de 29 Brigadas Internas Escolares.</t>
  </si>
  <si>
    <t>Brindar capacitacion en materia de Protección Civil a los 05 sectores geográficos la Población de la Cabecera Municipal.</t>
  </si>
  <si>
    <t xml:space="preserve">Conformación de 05 Brigadas Comunitarias Vecinales. </t>
  </si>
  <si>
    <t>Brindar capacitación en Materia de Protección Civil al 100% de las delegaciones de este Municipio.</t>
  </si>
  <si>
    <t>Conformación de 08 Brigadas Comunitarias Rurales.</t>
  </si>
  <si>
    <t>Emisión y Entrega de 104 solicitudes de regularización de medidas de seguridad en diversos sectores (empresarial gde 30, emprearial peq 30, escolar 29, salud 3, gubernamental 7, gasolineras 3, gas L.P.2).</t>
  </si>
  <si>
    <t>Realizar 104 Verificaciones y Regularizaciones en Materia de Protección Civil en diversos sectores (inspecciones y evaluaciones de seguridad).</t>
  </si>
  <si>
    <t>Realizar el requerimiento de 30 Programas Internos de Protección Civil en diversos sectores (actualizados).</t>
  </si>
  <si>
    <t>Levantamiento de Censos Poblacionales al 100% en Zonas de Riesgo.</t>
  </si>
  <si>
    <t>Actualización del Padrón de Riesgos de la Zona al 100% y Registro en el Atlas de Riesgos.</t>
  </si>
  <si>
    <t>Recorridos e inspeccion al 100% de los Refugios Temporales y actualizacion de Fichas.</t>
  </si>
  <si>
    <t xml:space="preserve">   _____________________________________________                            NOMBRE Y FIRMA                                                                                              RESPONSABLE DE PROTECCIÓN CIVIL Y BOMBEROS</t>
  </si>
  <si>
    <t>Porcentaje de avance en la consecución de recursos para la Coordinación Municipal de Protección Civil y Bomberos de Tuxpan, Jalisco.</t>
  </si>
  <si>
    <t>Porcentaje de avance en la capacitación a todo el personal de la Coordinación</t>
  </si>
  <si>
    <t>Porcentaje de avance en la capacitación al sector empresarial según lo estimado.</t>
  </si>
  <si>
    <t>Porcentaje de avance en la conformación de las Brigadas Internas Escolares</t>
  </si>
  <si>
    <t>Porcentaje de avance en la conformación de las Brigadas Comunitarias</t>
  </si>
  <si>
    <t>Porcentaje de avance en la verificación y regulación de los diversos sectores inviatados.</t>
  </si>
  <si>
    <t>Porcentaje de avance en la obtención de información para la prevención de riesgos según lo estimado.</t>
  </si>
  <si>
    <t>36 elementos</t>
  </si>
  <si>
    <t>09 refugios temporales en condiciones requeridas</t>
  </si>
  <si>
    <t>FECHA EVALUACIÓN: JULIO 09 2021</t>
  </si>
  <si>
    <t>PERIODO: TRIMESTRAL    ABRIL - JUNIO 2021</t>
  </si>
  <si>
    <t>52 solicitudes entregadas a diverdas empresas y/o comercios</t>
  </si>
  <si>
    <t>88 inspecciones y evaluaciones e seguridad a empresas y/o comercios</t>
  </si>
  <si>
    <t>12 programas internos actualizados</t>
  </si>
  <si>
    <t>2,200 habitantes censados</t>
  </si>
  <si>
    <t>7 zonas de riesgo actualizadas</t>
  </si>
  <si>
    <t>Poblacion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</si>
</sst>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/>
    <xf numFmtId="0" fontId="0" fillId="0" borderId="1" xfId="0" applyBorder="1" applyAlignment="1"/>
    <xf numFmtId="0" fontId="1" fillId="5" borderId="0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10</xdr:row>
      <xdr:rowOff>38100</xdr:rowOff>
    </xdr:from>
    <xdr:to>
      <xdr:col>7</xdr:col>
      <xdr:colOff>1438275</xdr:colOff>
      <xdr:row>10</xdr:row>
      <xdr:rowOff>485775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3590925"/>
          <a:ext cx="800100" cy="447675"/>
        </a:xfrm>
        <a:prstGeom prst="rect">
          <a:avLst/>
        </a:prstGeom>
      </xdr:spPr>
    </xdr:pic>
    <xdr:clientData/>
  </xdr:twoCellAnchor>
  <xdr:twoCellAnchor editAs="oneCell">
    <xdr:from>
      <xdr:col>7</xdr:col>
      <xdr:colOff>388938</xdr:colOff>
      <xdr:row>22</xdr:row>
      <xdr:rowOff>39688</xdr:rowOff>
    </xdr:from>
    <xdr:to>
      <xdr:col>7</xdr:col>
      <xdr:colOff>1635125</xdr:colOff>
      <xdr:row>22</xdr:row>
      <xdr:rowOff>449263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376" y="8905876"/>
          <a:ext cx="1246187" cy="409575"/>
        </a:xfrm>
        <a:prstGeom prst="rect">
          <a:avLst/>
        </a:prstGeom>
      </xdr:spPr>
    </xdr:pic>
    <xdr:clientData/>
  </xdr:twoCellAnchor>
  <xdr:twoCellAnchor editAs="oneCell">
    <xdr:from>
      <xdr:col>7</xdr:col>
      <xdr:colOff>87314</xdr:colOff>
      <xdr:row>21</xdr:row>
      <xdr:rowOff>22225</xdr:rowOff>
    </xdr:from>
    <xdr:to>
      <xdr:col>7</xdr:col>
      <xdr:colOff>1116014</xdr:colOff>
      <xdr:row>21</xdr:row>
      <xdr:rowOff>492125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2" y="8380413"/>
          <a:ext cx="1028700" cy="469900"/>
        </a:xfrm>
        <a:prstGeom prst="rect">
          <a:avLst/>
        </a:prstGeom>
      </xdr:spPr>
    </xdr:pic>
    <xdr:clientData/>
  </xdr:twoCellAnchor>
  <xdr:twoCellAnchor editAs="oneCell">
    <xdr:from>
      <xdr:col>7</xdr:col>
      <xdr:colOff>415924</xdr:colOff>
      <xdr:row>31</xdr:row>
      <xdr:rowOff>25400</xdr:rowOff>
    </xdr:from>
    <xdr:to>
      <xdr:col>7</xdr:col>
      <xdr:colOff>1674811</xdr:colOff>
      <xdr:row>31</xdr:row>
      <xdr:rowOff>482600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0362" y="12685713"/>
          <a:ext cx="1258887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1150937</xdr:colOff>
      <xdr:row>21</xdr:row>
      <xdr:rowOff>15875</xdr:rowOff>
    </xdr:from>
    <xdr:to>
      <xdr:col>7</xdr:col>
      <xdr:colOff>2008187</xdr:colOff>
      <xdr:row>21</xdr:row>
      <xdr:rowOff>484187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5375" y="8374063"/>
          <a:ext cx="857250" cy="468312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396876</xdr:colOff>
      <xdr:row>42</xdr:row>
      <xdr:rowOff>39689</xdr:rowOff>
    </xdr:from>
    <xdr:to>
      <xdr:col>7</xdr:col>
      <xdr:colOff>1682751</xdr:colOff>
      <xdr:row>42</xdr:row>
      <xdr:rowOff>476251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314" y="17756189"/>
          <a:ext cx="1285875" cy="436562"/>
        </a:xfrm>
        <a:prstGeom prst="rect">
          <a:avLst/>
        </a:prstGeom>
      </xdr:spPr>
    </xdr:pic>
    <xdr:clientData/>
  </xdr:twoCellAnchor>
  <xdr:twoCellAnchor editAs="oneCell">
    <xdr:from>
      <xdr:col>7</xdr:col>
      <xdr:colOff>388935</xdr:colOff>
      <xdr:row>40</xdr:row>
      <xdr:rowOff>47625</xdr:rowOff>
    </xdr:from>
    <xdr:to>
      <xdr:col>7</xdr:col>
      <xdr:colOff>1674811</xdr:colOff>
      <xdr:row>40</xdr:row>
      <xdr:rowOff>603251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373" y="16510000"/>
          <a:ext cx="1285876" cy="555626"/>
        </a:xfrm>
        <a:prstGeom prst="rect">
          <a:avLst/>
        </a:prstGeom>
      </xdr:spPr>
    </xdr:pic>
    <xdr:clientData/>
  </xdr:twoCellAnchor>
  <xdr:twoCellAnchor editAs="oneCell">
    <xdr:from>
      <xdr:col>7</xdr:col>
      <xdr:colOff>388937</xdr:colOff>
      <xdr:row>41</xdr:row>
      <xdr:rowOff>31751</xdr:rowOff>
    </xdr:from>
    <xdr:to>
      <xdr:col>7</xdr:col>
      <xdr:colOff>1674813</xdr:colOff>
      <xdr:row>41</xdr:row>
      <xdr:rowOff>611188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375" y="17113251"/>
          <a:ext cx="1285876" cy="579437"/>
        </a:xfrm>
        <a:prstGeom prst="rect">
          <a:avLst/>
        </a:prstGeom>
      </xdr:spPr>
    </xdr:pic>
    <xdr:clientData/>
  </xdr:twoCellAnchor>
  <xdr:twoCellAnchor editAs="oneCell">
    <xdr:from>
      <xdr:col>7</xdr:col>
      <xdr:colOff>452437</xdr:colOff>
      <xdr:row>53</xdr:row>
      <xdr:rowOff>31748</xdr:rowOff>
    </xdr:from>
    <xdr:to>
      <xdr:col>7</xdr:col>
      <xdr:colOff>1516062</xdr:colOff>
      <xdr:row>53</xdr:row>
      <xdr:rowOff>547353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75" y="22502811"/>
          <a:ext cx="1063625" cy="515605"/>
        </a:xfrm>
        <a:prstGeom prst="rect">
          <a:avLst/>
        </a:prstGeom>
      </xdr:spPr>
    </xdr:pic>
    <xdr:clientData/>
  </xdr:twoCellAnchor>
  <xdr:twoCellAnchor editAs="oneCell">
    <xdr:from>
      <xdr:col>7</xdr:col>
      <xdr:colOff>460375</xdr:colOff>
      <xdr:row>54</xdr:row>
      <xdr:rowOff>31751</xdr:rowOff>
    </xdr:from>
    <xdr:to>
      <xdr:col>7</xdr:col>
      <xdr:colOff>1550987</xdr:colOff>
      <xdr:row>54</xdr:row>
      <xdr:rowOff>476251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813" y="23090189"/>
          <a:ext cx="1090612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1079499</xdr:colOff>
      <xdr:row>62</xdr:row>
      <xdr:rowOff>404812</xdr:rowOff>
    </xdr:from>
    <xdr:to>
      <xdr:col>7</xdr:col>
      <xdr:colOff>1932408</xdr:colOff>
      <xdr:row>62</xdr:row>
      <xdr:rowOff>795337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937" y="27154187"/>
          <a:ext cx="852909" cy="3905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47626</xdr:colOff>
      <xdr:row>11</xdr:row>
      <xdr:rowOff>31751</xdr:rowOff>
    </xdr:from>
    <xdr:to>
      <xdr:col>7</xdr:col>
      <xdr:colOff>722312</xdr:colOff>
      <xdr:row>11</xdr:row>
      <xdr:rowOff>460375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064" y="4095751"/>
          <a:ext cx="674686" cy="428624"/>
        </a:xfrm>
        <a:prstGeom prst="rect">
          <a:avLst/>
        </a:prstGeom>
      </xdr:spPr>
    </xdr:pic>
    <xdr:clientData/>
  </xdr:twoCellAnchor>
  <xdr:twoCellAnchor editAs="oneCell">
    <xdr:from>
      <xdr:col>7</xdr:col>
      <xdr:colOff>746125</xdr:colOff>
      <xdr:row>11</xdr:row>
      <xdr:rowOff>39688</xdr:rowOff>
    </xdr:from>
    <xdr:to>
      <xdr:col>7</xdr:col>
      <xdr:colOff>1365251</xdr:colOff>
      <xdr:row>11</xdr:row>
      <xdr:rowOff>460375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563" y="4103688"/>
          <a:ext cx="619126" cy="420687"/>
        </a:xfrm>
        <a:prstGeom prst="rect">
          <a:avLst/>
        </a:prstGeom>
      </xdr:spPr>
    </xdr:pic>
    <xdr:clientData/>
  </xdr:twoCellAnchor>
  <xdr:twoCellAnchor editAs="oneCell">
    <xdr:from>
      <xdr:col>7</xdr:col>
      <xdr:colOff>1389063</xdr:colOff>
      <xdr:row>11</xdr:row>
      <xdr:rowOff>31751</xdr:rowOff>
    </xdr:from>
    <xdr:to>
      <xdr:col>7</xdr:col>
      <xdr:colOff>2047875</xdr:colOff>
      <xdr:row>11</xdr:row>
      <xdr:rowOff>468313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1" y="4095751"/>
          <a:ext cx="658812" cy="436562"/>
        </a:xfrm>
        <a:prstGeom prst="rect">
          <a:avLst/>
        </a:prstGeom>
      </xdr:spPr>
    </xdr:pic>
    <xdr:clientData/>
  </xdr:twoCellAnchor>
  <xdr:twoCellAnchor editAs="oneCell">
    <xdr:from>
      <xdr:col>7</xdr:col>
      <xdr:colOff>650874</xdr:colOff>
      <xdr:row>12</xdr:row>
      <xdr:rowOff>15875</xdr:rowOff>
    </xdr:from>
    <xdr:to>
      <xdr:col>7</xdr:col>
      <xdr:colOff>1396999</xdr:colOff>
      <xdr:row>12</xdr:row>
      <xdr:rowOff>484188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12" y="4587875"/>
          <a:ext cx="746125" cy="468313"/>
        </a:xfrm>
        <a:prstGeom prst="rect">
          <a:avLst/>
        </a:prstGeom>
      </xdr:spPr>
    </xdr:pic>
    <xdr:clientData/>
  </xdr:twoCellAnchor>
  <xdr:twoCellAnchor editAs="oneCell">
    <xdr:from>
      <xdr:col>7</xdr:col>
      <xdr:colOff>87312</xdr:colOff>
      <xdr:row>20</xdr:row>
      <xdr:rowOff>23812</xdr:rowOff>
    </xdr:from>
    <xdr:to>
      <xdr:col>7</xdr:col>
      <xdr:colOff>1103312</xdr:colOff>
      <xdr:row>20</xdr:row>
      <xdr:rowOff>484187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7874000"/>
          <a:ext cx="1016000" cy="460375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1142999</xdr:colOff>
      <xdr:row>20</xdr:row>
      <xdr:rowOff>23812</xdr:rowOff>
    </xdr:from>
    <xdr:to>
      <xdr:col>7</xdr:col>
      <xdr:colOff>1992312</xdr:colOff>
      <xdr:row>20</xdr:row>
      <xdr:rowOff>484188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437" y="7874000"/>
          <a:ext cx="849313" cy="460376"/>
        </a:xfrm>
        <a:prstGeom prst="rect">
          <a:avLst/>
        </a:prstGeom>
      </xdr:spPr>
    </xdr:pic>
    <xdr:clientData/>
  </xdr:twoCellAnchor>
  <xdr:twoCellAnchor editAs="oneCell">
    <xdr:from>
      <xdr:col>7</xdr:col>
      <xdr:colOff>460375</xdr:colOff>
      <xdr:row>51</xdr:row>
      <xdr:rowOff>31749</xdr:rowOff>
    </xdr:from>
    <xdr:to>
      <xdr:col>7</xdr:col>
      <xdr:colOff>1492250</xdr:colOff>
      <xdr:row>51</xdr:row>
      <xdr:rowOff>595312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813" y="21367749"/>
          <a:ext cx="1031875" cy="563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="120" zoomScaleNormal="120" workbookViewId="0">
      <selection activeCell="H14" sqref="H14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46"/>
      <c r="G1" s="47"/>
      <c r="H1" s="47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48" t="s">
        <v>2</v>
      </c>
      <c r="C3" s="49"/>
      <c r="D3" s="49"/>
      <c r="E3" s="49"/>
      <c r="F3" s="49"/>
      <c r="G3" s="52" t="s">
        <v>70</v>
      </c>
      <c r="H3" s="52"/>
    </row>
    <row r="4" spans="1:8" x14ac:dyDescent="0.25">
      <c r="C4" s="52" t="s">
        <v>71</v>
      </c>
      <c r="D4" s="52"/>
      <c r="E4" s="52"/>
      <c r="F4" s="52"/>
      <c r="H4" s="17" t="s">
        <v>15</v>
      </c>
    </row>
    <row r="5" spans="1:8" x14ac:dyDescent="0.25">
      <c r="C5" s="52" t="s">
        <v>28</v>
      </c>
      <c r="D5" s="52"/>
      <c r="E5" s="52"/>
      <c r="F5" s="52"/>
      <c r="G5" s="52"/>
      <c r="H5" s="1"/>
    </row>
    <row r="6" spans="1:8" x14ac:dyDescent="0.25">
      <c r="C6" s="53" t="s">
        <v>17</v>
      </c>
      <c r="D6" s="53"/>
      <c r="E6" s="52" t="s">
        <v>29</v>
      </c>
      <c r="F6" s="52"/>
      <c r="G6" s="52"/>
      <c r="H6" s="52"/>
    </row>
    <row r="7" spans="1:8" ht="18" customHeight="1" x14ac:dyDescent="0.25">
      <c r="B7" s="54"/>
      <c r="C7" s="54"/>
      <c r="D7" s="54"/>
      <c r="E7" s="54"/>
      <c r="F7" s="54"/>
      <c r="G7" s="54"/>
      <c r="H7" s="54"/>
    </row>
    <row r="8" spans="1:8" ht="30" customHeight="1" x14ac:dyDescent="0.25">
      <c r="A8" s="6"/>
      <c r="B8" s="55" t="s">
        <v>10</v>
      </c>
      <c r="C8" s="56"/>
      <c r="D8" s="57" t="s">
        <v>30</v>
      </c>
      <c r="E8" s="57"/>
      <c r="F8" s="57"/>
      <c r="G8" s="57"/>
      <c r="H8" s="57"/>
    </row>
    <row r="9" spans="1:8" ht="37.5" customHeight="1" x14ac:dyDescent="0.25">
      <c r="A9" s="6"/>
      <c r="B9" s="58" t="s">
        <v>3</v>
      </c>
      <c r="C9" s="58"/>
      <c r="D9" s="58"/>
      <c r="E9" s="59" t="s">
        <v>61</v>
      </c>
      <c r="F9" s="59"/>
      <c r="G9" s="59"/>
      <c r="H9" s="60"/>
    </row>
    <row r="10" spans="1:8" ht="30" customHeight="1" x14ac:dyDescent="0.25">
      <c r="A10" s="29" t="s">
        <v>8</v>
      </c>
      <c r="B10" s="50" t="s">
        <v>1</v>
      </c>
      <c r="C10" s="51"/>
      <c r="D10" s="51"/>
      <c r="E10" s="31" t="s">
        <v>18</v>
      </c>
      <c r="F10" s="31" t="s">
        <v>19</v>
      </c>
      <c r="G10" s="31" t="s">
        <v>20</v>
      </c>
      <c r="H10" s="31" t="s">
        <v>21</v>
      </c>
    </row>
    <row r="11" spans="1:8" ht="39.950000000000003" customHeight="1" x14ac:dyDescent="0.25">
      <c r="A11" s="13">
        <v>1</v>
      </c>
      <c r="B11" s="40" t="s">
        <v>37</v>
      </c>
      <c r="C11" s="41"/>
      <c r="D11" s="42"/>
      <c r="E11" s="11">
        <v>50</v>
      </c>
      <c r="F11" s="11" t="s">
        <v>68</v>
      </c>
      <c r="G11" s="18">
        <v>28990</v>
      </c>
      <c r="H11" s="14"/>
    </row>
    <row r="12" spans="1:8" ht="39.950000000000003" customHeight="1" x14ac:dyDescent="0.25">
      <c r="A12" s="13">
        <v>2</v>
      </c>
      <c r="B12" s="40" t="s">
        <v>38</v>
      </c>
      <c r="C12" s="41"/>
      <c r="D12" s="42"/>
      <c r="E12" s="11">
        <v>50</v>
      </c>
      <c r="F12" s="11" t="s">
        <v>68</v>
      </c>
      <c r="G12" s="18">
        <v>60000</v>
      </c>
      <c r="H12" s="24"/>
    </row>
    <row r="13" spans="1:8" ht="39.950000000000003" customHeight="1" x14ac:dyDescent="0.25">
      <c r="A13" s="13">
        <v>3</v>
      </c>
      <c r="B13" s="40" t="s">
        <v>39</v>
      </c>
      <c r="C13" s="41"/>
      <c r="D13" s="42"/>
      <c r="E13" s="11">
        <v>100</v>
      </c>
      <c r="F13" s="11" t="s">
        <v>77</v>
      </c>
      <c r="G13" s="82">
        <v>4990</v>
      </c>
      <c r="H13" s="24"/>
    </row>
    <row r="14" spans="1:8" ht="39.950000000000003" customHeight="1" x14ac:dyDescent="0.25">
      <c r="A14" s="13">
        <v>4</v>
      </c>
      <c r="B14" s="40" t="s">
        <v>40</v>
      </c>
      <c r="C14" s="41"/>
      <c r="D14" s="42"/>
      <c r="E14" s="11">
        <v>0</v>
      </c>
      <c r="F14" s="11">
        <v>0</v>
      </c>
      <c r="G14" s="18">
        <v>0</v>
      </c>
      <c r="H14" s="28"/>
    </row>
    <row r="15" spans="1:8" ht="15.75" x14ac:dyDescent="0.25">
      <c r="A15" s="6"/>
      <c r="B15" s="67" t="s">
        <v>0</v>
      </c>
      <c r="C15" s="68"/>
      <c r="D15" s="68"/>
      <c r="E15" s="15">
        <f>SUM(E11:E14)/4</f>
        <v>50</v>
      </c>
      <c r="F15" s="8">
        <f>SUM(F11:F14)</f>
        <v>0</v>
      </c>
      <c r="G15" s="19">
        <f>SUM(G11:G14)</f>
        <v>93980</v>
      </c>
      <c r="H15" s="3"/>
    </row>
    <row r="16" spans="1:8" ht="53.25" customHeight="1" x14ac:dyDescent="0.25">
      <c r="A16" s="23"/>
      <c r="B16" s="79" t="s">
        <v>16</v>
      </c>
      <c r="C16" s="80"/>
      <c r="D16" s="80"/>
      <c r="E16" s="80"/>
      <c r="F16" s="80"/>
      <c r="G16" s="80"/>
      <c r="H16" s="81"/>
    </row>
    <row r="17" spans="1:8" x14ac:dyDescent="0.25">
      <c r="A17" s="6"/>
      <c r="B17" s="61"/>
      <c r="C17" s="62"/>
      <c r="D17" s="62"/>
      <c r="E17" s="62"/>
      <c r="F17" s="62"/>
      <c r="G17" s="62"/>
      <c r="H17" s="62"/>
    </row>
    <row r="18" spans="1:8" ht="31.5" customHeight="1" x14ac:dyDescent="0.25">
      <c r="A18" s="6"/>
      <c r="B18" s="55" t="s">
        <v>11</v>
      </c>
      <c r="C18" s="56"/>
      <c r="D18" s="63" t="s">
        <v>31</v>
      </c>
      <c r="E18" s="64"/>
      <c r="F18" s="64"/>
      <c r="G18" s="64"/>
      <c r="H18" s="65"/>
    </row>
    <row r="19" spans="1:8" ht="33" customHeight="1" x14ac:dyDescent="0.25">
      <c r="A19" s="6"/>
      <c r="B19" s="58" t="s">
        <v>4</v>
      </c>
      <c r="C19" s="58"/>
      <c r="D19" s="58"/>
      <c r="E19" s="59" t="s">
        <v>62</v>
      </c>
      <c r="F19" s="59"/>
      <c r="G19" s="59"/>
      <c r="H19" s="60"/>
    </row>
    <row r="20" spans="1:8" ht="30" x14ac:dyDescent="0.25">
      <c r="A20" s="29" t="s">
        <v>8</v>
      </c>
      <c r="B20" s="50" t="s">
        <v>1</v>
      </c>
      <c r="C20" s="51"/>
      <c r="D20" s="51"/>
      <c r="E20" s="31" t="s">
        <v>18</v>
      </c>
      <c r="F20" s="31" t="s">
        <v>19</v>
      </c>
      <c r="G20" s="31" t="s">
        <v>20</v>
      </c>
      <c r="H20" s="31" t="s">
        <v>21</v>
      </c>
    </row>
    <row r="21" spans="1:8" ht="39.950000000000003" customHeight="1" x14ac:dyDescent="0.25">
      <c r="A21" s="13">
        <v>1</v>
      </c>
      <c r="B21" s="40" t="s">
        <v>41</v>
      </c>
      <c r="C21" s="41"/>
      <c r="D21" s="42"/>
      <c r="E21" s="11">
        <f>(F21*100)/29</f>
        <v>31.03448275862069</v>
      </c>
      <c r="F21" s="11">
        <v>9</v>
      </c>
      <c r="G21" s="18">
        <v>0</v>
      </c>
      <c r="H21" s="14"/>
    </row>
    <row r="22" spans="1:8" ht="39.950000000000003" customHeight="1" x14ac:dyDescent="0.25">
      <c r="A22" s="13">
        <v>2</v>
      </c>
      <c r="B22" s="40" t="s">
        <v>42</v>
      </c>
      <c r="C22" s="41"/>
      <c r="D22" s="42"/>
      <c r="E22" s="11">
        <f>(F22*100)/36</f>
        <v>108.33333333333333</v>
      </c>
      <c r="F22" s="11">
        <v>39</v>
      </c>
      <c r="G22" s="18">
        <v>0</v>
      </c>
      <c r="H22" s="24"/>
    </row>
    <row r="23" spans="1:8" ht="39.950000000000003" customHeight="1" x14ac:dyDescent="0.25">
      <c r="A23" s="13">
        <v>3</v>
      </c>
      <c r="B23" s="40" t="s">
        <v>43</v>
      </c>
      <c r="C23" s="41"/>
      <c r="D23" s="42"/>
      <c r="E23" s="11">
        <f>(F23*100)/14</f>
        <v>57.142857142857146</v>
      </c>
      <c r="F23" s="11">
        <v>8</v>
      </c>
      <c r="G23" s="18">
        <v>3016</v>
      </c>
      <c r="H23" s="24"/>
    </row>
    <row r="24" spans="1:8" ht="39.950000000000003" customHeight="1" x14ac:dyDescent="0.25">
      <c r="A24" s="13">
        <v>4</v>
      </c>
      <c r="B24" s="40"/>
      <c r="C24" s="41"/>
      <c r="D24" s="42"/>
      <c r="E24" s="11"/>
      <c r="F24" s="11"/>
      <c r="G24" s="18"/>
      <c r="H24" s="14"/>
    </row>
    <row r="25" spans="1:8" ht="15.75" x14ac:dyDescent="0.25">
      <c r="A25" s="6"/>
      <c r="B25" s="67" t="s">
        <v>0</v>
      </c>
      <c r="C25" s="68"/>
      <c r="D25" s="68"/>
      <c r="E25" s="8">
        <f>SUM(E21:E24)/3</f>
        <v>65.503557744937055</v>
      </c>
      <c r="F25" s="8">
        <f>SUM(F21:F24)</f>
        <v>56</v>
      </c>
      <c r="G25" s="20">
        <f>SUM(G21:G24)</f>
        <v>3016</v>
      </c>
      <c r="H25" s="3"/>
    </row>
    <row r="26" spans="1:8" ht="53.25" customHeight="1" x14ac:dyDescent="0.25">
      <c r="A26" s="23"/>
      <c r="B26" s="69" t="s">
        <v>16</v>
      </c>
      <c r="C26" s="70"/>
      <c r="D26" s="70"/>
      <c r="E26" s="70"/>
      <c r="F26" s="70"/>
      <c r="G26" s="70"/>
      <c r="H26" s="71"/>
    </row>
    <row r="27" spans="1:8" x14ac:dyDescent="0.25">
      <c r="A27" s="6"/>
      <c r="B27" s="61"/>
      <c r="C27" s="62"/>
      <c r="D27" s="62"/>
      <c r="E27" s="62"/>
      <c r="F27" s="62"/>
      <c r="G27" s="62"/>
      <c r="H27" s="62"/>
    </row>
    <row r="28" spans="1:8" ht="27.75" customHeight="1" x14ac:dyDescent="0.25">
      <c r="A28" s="6"/>
      <c r="B28" s="55" t="s">
        <v>12</v>
      </c>
      <c r="C28" s="56"/>
      <c r="D28" s="72" t="s">
        <v>32</v>
      </c>
      <c r="E28" s="73"/>
      <c r="F28" s="73"/>
      <c r="G28" s="73"/>
      <c r="H28" s="74"/>
    </row>
    <row r="29" spans="1:8" ht="32.25" customHeight="1" x14ac:dyDescent="0.25">
      <c r="A29" s="6"/>
      <c r="B29" s="58" t="s">
        <v>5</v>
      </c>
      <c r="C29" s="58"/>
      <c r="D29" s="58"/>
      <c r="E29" s="59" t="s">
        <v>63</v>
      </c>
      <c r="F29" s="59"/>
      <c r="G29" s="59"/>
      <c r="H29" s="60"/>
    </row>
    <row r="30" spans="1:8" ht="30" x14ac:dyDescent="0.25">
      <c r="A30" s="29" t="s">
        <v>8</v>
      </c>
      <c r="B30" s="50" t="s">
        <v>1</v>
      </c>
      <c r="C30" s="51"/>
      <c r="D30" s="51"/>
      <c r="E30" s="31" t="s">
        <v>18</v>
      </c>
      <c r="F30" s="31" t="s">
        <v>19</v>
      </c>
      <c r="G30" s="31" t="s">
        <v>20</v>
      </c>
      <c r="H30" s="31" t="s">
        <v>21</v>
      </c>
    </row>
    <row r="31" spans="1:8" ht="45" customHeight="1" x14ac:dyDescent="0.25">
      <c r="A31" s="13">
        <v>1</v>
      </c>
      <c r="B31" s="40" t="s">
        <v>44</v>
      </c>
      <c r="C31" s="41"/>
      <c r="D31" s="42"/>
      <c r="E31" s="11">
        <f>(F31*100)/44</f>
        <v>43.18181818181818</v>
      </c>
      <c r="F31" s="11">
        <v>19</v>
      </c>
      <c r="G31" s="18">
        <v>0</v>
      </c>
      <c r="H31" s="14"/>
    </row>
    <row r="32" spans="1:8" ht="39.950000000000003" customHeight="1" x14ac:dyDescent="0.25">
      <c r="A32" s="13">
        <v>2</v>
      </c>
      <c r="B32" s="40" t="s">
        <v>45</v>
      </c>
      <c r="C32" s="41"/>
      <c r="D32" s="42"/>
      <c r="E32" s="11">
        <f>(F32*100)/440</f>
        <v>52.954545454545453</v>
      </c>
      <c r="F32" s="11">
        <v>233</v>
      </c>
      <c r="G32" s="18">
        <v>0</v>
      </c>
      <c r="H32" s="24"/>
    </row>
    <row r="33" spans="1:8" ht="45.75" customHeight="1" x14ac:dyDescent="0.25">
      <c r="A33" s="13">
        <v>3</v>
      </c>
      <c r="B33" s="40" t="s">
        <v>46</v>
      </c>
      <c r="C33" s="41"/>
      <c r="D33" s="42"/>
      <c r="E33" s="11">
        <f>(F33*100)/440</f>
        <v>45.909090909090907</v>
      </c>
      <c r="F33" s="11">
        <v>202</v>
      </c>
      <c r="G33" s="18">
        <v>0</v>
      </c>
      <c r="H33" s="24"/>
    </row>
    <row r="34" spans="1:8" ht="39.950000000000003" customHeight="1" x14ac:dyDescent="0.25">
      <c r="A34" s="13">
        <v>4</v>
      </c>
      <c r="B34" s="40"/>
      <c r="C34" s="41"/>
      <c r="D34" s="42"/>
      <c r="E34" s="11"/>
      <c r="F34" s="11"/>
      <c r="G34" s="18"/>
      <c r="H34" s="32"/>
    </row>
    <row r="35" spans="1:8" ht="15.75" x14ac:dyDescent="0.25">
      <c r="A35" s="6"/>
      <c r="B35" s="67" t="s">
        <v>0</v>
      </c>
      <c r="C35" s="68"/>
      <c r="D35" s="68"/>
      <c r="E35" s="8">
        <f>SUM(E31:E34)/3</f>
        <v>47.348484848484844</v>
      </c>
      <c r="F35" s="8">
        <f>SUM(F31:F34)</f>
        <v>454</v>
      </c>
      <c r="G35" s="20">
        <f>SUM(G31:G34)</f>
        <v>0</v>
      </c>
      <c r="H35" s="3"/>
    </row>
    <row r="36" spans="1:8" ht="53.25" customHeight="1" x14ac:dyDescent="0.25">
      <c r="A36" s="23"/>
      <c r="B36" s="69" t="s">
        <v>16</v>
      </c>
      <c r="C36" s="70"/>
      <c r="D36" s="70"/>
      <c r="E36" s="70"/>
      <c r="F36" s="70"/>
      <c r="G36" s="70"/>
      <c r="H36" s="71"/>
    </row>
    <row r="37" spans="1:8" ht="15" customHeight="1" x14ac:dyDescent="0.25">
      <c r="A37" s="25"/>
      <c r="B37" s="26"/>
      <c r="C37" s="26"/>
      <c r="D37" s="26"/>
      <c r="E37" s="26"/>
      <c r="F37" s="26"/>
      <c r="G37" s="26"/>
      <c r="H37" s="27"/>
    </row>
    <row r="38" spans="1:8" ht="30" customHeight="1" x14ac:dyDescent="0.25">
      <c r="A38" s="6"/>
      <c r="B38" s="55" t="s">
        <v>13</v>
      </c>
      <c r="C38" s="56"/>
      <c r="D38" s="72" t="s">
        <v>33</v>
      </c>
      <c r="E38" s="73"/>
      <c r="F38" s="73"/>
      <c r="G38" s="73"/>
      <c r="H38" s="74"/>
    </row>
    <row r="39" spans="1:8" ht="30" customHeight="1" x14ac:dyDescent="0.25">
      <c r="A39" s="6"/>
      <c r="B39" s="58" t="s">
        <v>6</v>
      </c>
      <c r="C39" s="58"/>
      <c r="D39" s="58"/>
      <c r="E39" s="59" t="s">
        <v>64</v>
      </c>
      <c r="F39" s="59"/>
      <c r="G39" s="59"/>
      <c r="H39" s="60"/>
    </row>
    <row r="40" spans="1:8" ht="30" customHeight="1" x14ac:dyDescent="0.25">
      <c r="A40" s="29" t="s">
        <v>8</v>
      </c>
      <c r="B40" s="50" t="s">
        <v>1</v>
      </c>
      <c r="C40" s="51"/>
      <c r="D40" s="51"/>
      <c r="E40" s="31" t="s">
        <v>18</v>
      </c>
      <c r="F40" s="31" t="s">
        <v>19</v>
      </c>
      <c r="G40" s="31" t="s">
        <v>20</v>
      </c>
      <c r="H40" s="31" t="s">
        <v>21</v>
      </c>
    </row>
    <row r="41" spans="1:8" ht="48.75" customHeight="1" x14ac:dyDescent="0.25">
      <c r="A41" s="13">
        <v>1</v>
      </c>
      <c r="B41" s="40" t="s">
        <v>47</v>
      </c>
      <c r="C41" s="41"/>
      <c r="D41" s="42"/>
      <c r="E41" s="11">
        <f>(F41*100)/29</f>
        <v>6.8965517241379306</v>
      </c>
      <c r="F41" s="11">
        <v>2</v>
      </c>
      <c r="G41" s="18">
        <v>0</v>
      </c>
      <c r="H41" s="37"/>
    </row>
    <row r="42" spans="1:8" ht="50.25" customHeight="1" x14ac:dyDescent="0.25">
      <c r="A42" s="13">
        <v>2</v>
      </c>
      <c r="B42" s="40" t="s">
        <v>48</v>
      </c>
      <c r="C42" s="41"/>
      <c r="D42" s="42"/>
      <c r="E42" s="11">
        <f>(F42*100)/402</f>
        <v>5.2238805970149258</v>
      </c>
      <c r="F42" s="11">
        <v>21</v>
      </c>
      <c r="G42" s="18">
        <v>0</v>
      </c>
      <c r="H42" s="37"/>
    </row>
    <row r="43" spans="1:8" ht="39.950000000000003" customHeight="1" x14ac:dyDescent="0.25">
      <c r="A43" s="13">
        <v>3</v>
      </c>
      <c r="B43" s="40" t="s">
        <v>49</v>
      </c>
      <c r="C43" s="41"/>
      <c r="D43" s="42"/>
      <c r="E43" s="11">
        <f>(F43*100)/29</f>
        <v>6.8965517241379306</v>
      </c>
      <c r="F43" s="11">
        <v>2</v>
      </c>
      <c r="G43" s="18">
        <v>0</v>
      </c>
      <c r="H43" s="37"/>
    </row>
    <row r="44" spans="1:8" ht="39.950000000000003" customHeight="1" x14ac:dyDescent="0.25">
      <c r="A44" s="13">
        <v>4</v>
      </c>
      <c r="B44" s="40"/>
      <c r="C44" s="41"/>
      <c r="D44" s="42"/>
      <c r="E44" s="11"/>
      <c r="F44" s="11"/>
      <c r="G44" s="18"/>
      <c r="H44" s="32"/>
    </row>
    <row r="45" spans="1:8" ht="39.950000000000003" customHeight="1" x14ac:dyDescent="0.25">
      <c r="A45" s="13">
        <v>5</v>
      </c>
      <c r="B45" s="40"/>
      <c r="C45" s="41"/>
      <c r="D45" s="42"/>
      <c r="E45" s="11"/>
      <c r="F45" s="11"/>
      <c r="G45" s="18"/>
      <c r="H45" s="36"/>
    </row>
    <row r="46" spans="1:8" ht="15.75" x14ac:dyDescent="0.25">
      <c r="A46" s="6"/>
      <c r="B46" s="44" t="s">
        <v>0</v>
      </c>
      <c r="C46" s="45"/>
      <c r="D46" s="45"/>
      <c r="E46" s="9">
        <f>SUM(E41:E44)/3</f>
        <v>6.3389946817635954</v>
      </c>
      <c r="F46" s="9">
        <f>SUM(F41:F44)</f>
        <v>25</v>
      </c>
      <c r="G46" s="21">
        <f>SUM(G41:G44)</f>
        <v>0</v>
      </c>
      <c r="H46" s="4"/>
    </row>
    <row r="47" spans="1:8" ht="39.950000000000003" customHeight="1" x14ac:dyDescent="0.25">
      <c r="A47" s="34"/>
      <c r="B47" s="69" t="s">
        <v>16</v>
      </c>
      <c r="C47" s="70"/>
      <c r="D47" s="70"/>
      <c r="E47" s="70"/>
      <c r="F47" s="70"/>
      <c r="G47" s="70"/>
      <c r="H47" s="71"/>
    </row>
    <row r="48" spans="1:8" ht="20.100000000000001" customHeight="1" x14ac:dyDescent="0.25">
      <c r="A48" s="33"/>
      <c r="B48" s="35"/>
      <c r="C48" s="35"/>
      <c r="D48" s="35"/>
      <c r="E48" s="35"/>
      <c r="F48" s="35"/>
      <c r="G48" s="35"/>
      <c r="H48" s="35"/>
    </row>
    <row r="49" spans="1:8" ht="30" customHeight="1" x14ac:dyDescent="0.25">
      <c r="A49" s="25"/>
      <c r="B49" s="55" t="s">
        <v>22</v>
      </c>
      <c r="C49" s="56"/>
      <c r="D49" s="72" t="s">
        <v>34</v>
      </c>
      <c r="E49" s="73"/>
      <c r="F49" s="73"/>
      <c r="G49" s="73"/>
      <c r="H49" s="74"/>
    </row>
    <row r="50" spans="1:8" ht="30" customHeight="1" x14ac:dyDescent="0.25">
      <c r="A50" s="25"/>
      <c r="B50" s="58" t="s">
        <v>23</v>
      </c>
      <c r="C50" s="58"/>
      <c r="D50" s="58"/>
      <c r="E50" s="59" t="s">
        <v>65</v>
      </c>
      <c r="F50" s="59"/>
      <c r="G50" s="59"/>
      <c r="H50" s="60"/>
    </row>
    <row r="51" spans="1:8" ht="30" customHeight="1" x14ac:dyDescent="0.25">
      <c r="A51" s="30" t="s">
        <v>8</v>
      </c>
      <c r="B51" s="50" t="s">
        <v>1</v>
      </c>
      <c r="C51" s="51"/>
      <c r="D51" s="51"/>
      <c r="E51" s="31" t="s">
        <v>18</v>
      </c>
      <c r="F51" s="31" t="s">
        <v>19</v>
      </c>
      <c r="G51" s="31" t="s">
        <v>20</v>
      </c>
      <c r="H51" s="31" t="s">
        <v>21</v>
      </c>
    </row>
    <row r="52" spans="1:8" ht="49.5" customHeight="1" x14ac:dyDescent="0.25">
      <c r="A52" s="13">
        <v>1</v>
      </c>
      <c r="B52" s="40" t="s">
        <v>50</v>
      </c>
      <c r="C52" s="41"/>
      <c r="D52" s="42"/>
      <c r="E52" s="11">
        <f>(F52*100)/5</f>
        <v>20</v>
      </c>
      <c r="F52" s="11">
        <v>1</v>
      </c>
      <c r="G52" s="18">
        <v>0</v>
      </c>
      <c r="H52" s="37"/>
    </row>
    <row r="53" spans="1:8" ht="39.950000000000003" customHeight="1" x14ac:dyDescent="0.25">
      <c r="A53" s="13">
        <v>2</v>
      </c>
      <c r="B53" s="40" t="s">
        <v>51</v>
      </c>
      <c r="C53" s="41"/>
      <c r="D53" s="42"/>
      <c r="E53" s="11">
        <v>0</v>
      </c>
      <c r="F53" s="11">
        <v>0</v>
      </c>
      <c r="G53" s="18">
        <v>0</v>
      </c>
      <c r="H53" s="37"/>
    </row>
    <row r="54" spans="1:8" ht="46.5" customHeight="1" x14ac:dyDescent="0.25">
      <c r="A54" s="13">
        <v>3</v>
      </c>
      <c r="B54" s="40" t="s">
        <v>52</v>
      </c>
      <c r="C54" s="41"/>
      <c r="D54" s="42"/>
      <c r="E54" s="11">
        <f>(F54*100)/92</f>
        <v>4.3478260869565215</v>
      </c>
      <c r="F54" s="11">
        <v>4</v>
      </c>
      <c r="G54" s="18">
        <v>0</v>
      </c>
      <c r="H54" s="37"/>
    </row>
    <row r="55" spans="1:8" ht="39.950000000000003" customHeight="1" x14ac:dyDescent="0.25">
      <c r="A55" s="13">
        <v>4</v>
      </c>
      <c r="B55" s="42" t="s">
        <v>53</v>
      </c>
      <c r="C55" s="43"/>
      <c r="D55" s="43"/>
      <c r="E55" s="12">
        <f>(F55*100)/8</f>
        <v>50</v>
      </c>
      <c r="F55" s="12">
        <v>4</v>
      </c>
      <c r="G55" s="18">
        <v>0</v>
      </c>
      <c r="H55" s="37"/>
    </row>
    <row r="56" spans="1:8" ht="20.100000000000001" customHeight="1" x14ac:dyDescent="0.25">
      <c r="A56" s="25"/>
      <c r="B56" s="44" t="s">
        <v>0</v>
      </c>
      <c r="C56" s="45"/>
      <c r="D56" s="45"/>
      <c r="E56" s="9">
        <f>SUM(E52:E55)/4</f>
        <v>18.586956521739133</v>
      </c>
      <c r="F56" s="9">
        <f>SUM(F52:F55)</f>
        <v>9</v>
      </c>
      <c r="G56" s="21">
        <f>SUM(G52:G55)</f>
        <v>0</v>
      </c>
      <c r="H56" s="4"/>
    </row>
    <row r="57" spans="1:8" ht="39.950000000000003" customHeight="1" x14ac:dyDescent="0.25">
      <c r="A57" s="34"/>
      <c r="B57" s="69" t="s">
        <v>16</v>
      </c>
      <c r="C57" s="70"/>
      <c r="D57" s="70"/>
      <c r="E57" s="70"/>
      <c r="F57" s="70"/>
      <c r="G57" s="70"/>
      <c r="H57" s="71"/>
    </row>
    <row r="58" spans="1:8" ht="20.100000000000001" customHeight="1" x14ac:dyDescent="0.25">
      <c r="A58" s="33"/>
      <c r="B58" s="35"/>
      <c r="C58" s="35"/>
      <c r="D58" s="35"/>
      <c r="E58" s="35"/>
      <c r="F58" s="35"/>
      <c r="G58" s="35"/>
      <c r="H58" s="35"/>
    </row>
    <row r="59" spans="1:8" ht="30" customHeight="1" x14ac:dyDescent="0.25">
      <c r="A59" s="25"/>
      <c r="B59" s="55" t="s">
        <v>24</v>
      </c>
      <c r="C59" s="56"/>
      <c r="D59" s="72" t="s">
        <v>35</v>
      </c>
      <c r="E59" s="73"/>
      <c r="F59" s="73"/>
      <c r="G59" s="73"/>
      <c r="H59" s="74"/>
    </row>
    <row r="60" spans="1:8" ht="30" customHeight="1" x14ac:dyDescent="0.25">
      <c r="A60" s="25"/>
      <c r="B60" s="58" t="s">
        <v>25</v>
      </c>
      <c r="C60" s="58"/>
      <c r="D60" s="58"/>
      <c r="E60" s="59" t="s">
        <v>66</v>
      </c>
      <c r="F60" s="59"/>
      <c r="G60" s="59"/>
      <c r="H60" s="60"/>
    </row>
    <row r="61" spans="1:8" ht="30" customHeight="1" x14ac:dyDescent="0.25">
      <c r="A61" s="30" t="s">
        <v>8</v>
      </c>
      <c r="B61" s="50" t="s">
        <v>1</v>
      </c>
      <c r="C61" s="51"/>
      <c r="D61" s="51"/>
      <c r="E61" s="31" t="s">
        <v>18</v>
      </c>
      <c r="F61" s="31" t="s">
        <v>19</v>
      </c>
      <c r="G61" s="31" t="s">
        <v>20</v>
      </c>
      <c r="H61" s="31" t="s">
        <v>21</v>
      </c>
    </row>
    <row r="62" spans="1:8" ht="81.75" customHeight="1" x14ac:dyDescent="0.25">
      <c r="A62" s="13">
        <v>1</v>
      </c>
      <c r="B62" s="40" t="s">
        <v>54</v>
      </c>
      <c r="C62" s="41"/>
      <c r="D62" s="42"/>
      <c r="E62" s="11">
        <f>(F62*100)/104</f>
        <v>50</v>
      </c>
      <c r="F62" s="11">
        <v>52</v>
      </c>
      <c r="G62" s="18">
        <v>0</v>
      </c>
      <c r="H62" s="28" t="s">
        <v>72</v>
      </c>
    </row>
    <row r="63" spans="1:8" ht="66" customHeight="1" x14ac:dyDescent="0.25">
      <c r="A63" s="13">
        <v>2</v>
      </c>
      <c r="B63" s="40" t="s">
        <v>55</v>
      </c>
      <c r="C63" s="41"/>
      <c r="D63" s="42"/>
      <c r="E63" s="11">
        <f>(F63*100)/104</f>
        <v>84.615384615384613</v>
      </c>
      <c r="F63" s="11">
        <v>88</v>
      </c>
      <c r="G63" s="18">
        <v>0</v>
      </c>
      <c r="H63" s="28" t="s">
        <v>73</v>
      </c>
    </row>
    <row r="64" spans="1:8" ht="47.25" customHeight="1" x14ac:dyDescent="0.25">
      <c r="A64" s="13">
        <v>3</v>
      </c>
      <c r="B64" s="40" t="s">
        <v>56</v>
      </c>
      <c r="C64" s="41"/>
      <c r="D64" s="42"/>
      <c r="E64" s="11">
        <f>(F64*100)/30</f>
        <v>40</v>
      </c>
      <c r="F64" s="11">
        <v>12</v>
      </c>
      <c r="G64" s="18">
        <v>0</v>
      </c>
      <c r="H64" s="32" t="s">
        <v>74</v>
      </c>
    </row>
    <row r="65" spans="1:8" ht="39.950000000000003" customHeight="1" x14ac:dyDescent="0.25">
      <c r="A65" s="13">
        <v>4</v>
      </c>
      <c r="B65" s="40"/>
      <c r="C65" s="41"/>
      <c r="D65" s="42"/>
      <c r="E65" s="11"/>
      <c r="F65" s="11"/>
      <c r="G65" s="18">
        <v>0</v>
      </c>
      <c r="H65" s="32"/>
    </row>
    <row r="66" spans="1:8" ht="39.950000000000003" customHeight="1" x14ac:dyDescent="0.25">
      <c r="A66" s="13">
        <v>5</v>
      </c>
      <c r="B66" s="40"/>
      <c r="C66" s="41"/>
      <c r="D66" s="42"/>
      <c r="E66" s="11"/>
      <c r="F66" s="11"/>
      <c r="G66" s="18"/>
      <c r="H66" s="36"/>
    </row>
    <row r="67" spans="1:8" ht="20.100000000000001" customHeight="1" x14ac:dyDescent="0.25">
      <c r="A67" s="25"/>
      <c r="B67" s="44" t="s">
        <v>0</v>
      </c>
      <c r="C67" s="45"/>
      <c r="D67" s="45"/>
      <c r="E67" s="9">
        <f>SUM(E62:E65)/3</f>
        <v>58.205128205128204</v>
      </c>
      <c r="F67" s="9">
        <f>SUM(F62:F65)</f>
        <v>152</v>
      </c>
      <c r="G67" s="21">
        <f>SUM(G62:G65)</f>
        <v>0</v>
      </c>
      <c r="H67" s="4"/>
    </row>
    <row r="68" spans="1:8" ht="39.950000000000003" customHeight="1" x14ac:dyDescent="0.25">
      <c r="A68" s="34"/>
      <c r="B68" s="69" t="s">
        <v>16</v>
      </c>
      <c r="C68" s="70"/>
      <c r="D68" s="70"/>
      <c r="E68" s="70"/>
      <c r="F68" s="70"/>
      <c r="G68" s="70"/>
      <c r="H68" s="71"/>
    </row>
    <row r="69" spans="1:8" ht="20.100000000000001" customHeight="1" x14ac:dyDescent="0.25">
      <c r="A69" s="33"/>
      <c r="B69" s="35"/>
      <c r="C69" s="35"/>
      <c r="D69" s="35"/>
      <c r="E69" s="35"/>
      <c r="F69" s="35"/>
      <c r="G69" s="35"/>
      <c r="H69" s="35"/>
    </row>
    <row r="70" spans="1:8" ht="30" customHeight="1" x14ac:dyDescent="0.25">
      <c r="A70" s="25"/>
      <c r="B70" s="77" t="s">
        <v>26</v>
      </c>
      <c r="C70" s="78"/>
      <c r="D70" s="72" t="s">
        <v>36</v>
      </c>
      <c r="E70" s="73"/>
      <c r="F70" s="73"/>
      <c r="G70" s="73"/>
      <c r="H70" s="74"/>
    </row>
    <row r="71" spans="1:8" ht="30" customHeight="1" x14ac:dyDescent="0.25">
      <c r="A71" s="25"/>
      <c r="B71" s="58" t="s">
        <v>27</v>
      </c>
      <c r="C71" s="58"/>
      <c r="D71" s="58"/>
      <c r="E71" s="59" t="s">
        <v>67</v>
      </c>
      <c r="F71" s="59"/>
      <c r="G71" s="59"/>
      <c r="H71" s="60"/>
    </row>
    <row r="72" spans="1:8" ht="30" customHeight="1" x14ac:dyDescent="0.25">
      <c r="A72" s="30" t="s">
        <v>8</v>
      </c>
      <c r="B72" s="50" t="s">
        <v>1</v>
      </c>
      <c r="C72" s="51"/>
      <c r="D72" s="51"/>
      <c r="E72" s="31" t="s">
        <v>18</v>
      </c>
      <c r="F72" s="31" t="s">
        <v>19</v>
      </c>
      <c r="G72" s="31" t="s">
        <v>20</v>
      </c>
      <c r="H72" s="31" t="s">
        <v>21</v>
      </c>
    </row>
    <row r="73" spans="1:8" ht="39.950000000000003" customHeight="1" x14ac:dyDescent="0.25">
      <c r="A73" s="13">
        <v>1</v>
      </c>
      <c r="B73" s="40" t="s">
        <v>57</v>
      </c>
      <c r="C73" s="41"/>
      <c r="D73" s="42"/>
      <c r="E73" s="11">
        <v>100</v>
      </c>
      <c r="F73" s="39">
        <v>2200</v>
      </c>
      <c r="G73" s="18">
        <v>0</v>
      </c>
      <c r="H73" s="28" t="s">
        <v>75</v>
      </c>
    </row>
    <row r="74" spans="1:8" ht="45" customHeight="1" x14ac:dyDescent="0.25">
      <c r="A74" s="13">
        <v>2</v>
      </c>
      <c r="B74" s="40" t="s">
        <v>58</v>
      </c>
      <c r="C74" s="41"/>
      <c r="D74" s="42"/>
      <c r="E74" s="11">
        <v>70</v>
      </c>
      <c r="F74" s="38">
        <v>7</v>
      </c>
      <c r="G74" s="18">
        <v>0</v>
      </c>
      <c r="H74" s="28" t="s">
        <v>76</v>
      </c>
    </row>
    <row r="75" spans="1:8" ht="49.5" customHeight="1" x14ac:dyDescent="0.25">
      <c r="A75" s="13">
        <v>3</v>
      </c>
      <c r="B75" s="40" t="s">
        <v>59</v>
      </c>
      <c r="C75" s="41"/>
      <c r="D75" s="42"/>
      <c r="E75" s="11">
        <v>100</v>
      </c>
      <c r="F75" s="11">
        <v>9</v>
      </c>
      <c r="G75" s="18">
        <v>0</v>
      </c>
      <c r="H75" s="28" t="s">
        <v>69</v>
      </c>
    </row>
    <row r="76" spans="1:8" ht="39.950000000000003" customHeight="1" x14ac:dyDescent="0.25">
      <c r="A76" s="13">
        <v>4</v>
      </c>
      <c r="B76" s="40"/>
      <c r="C76" s="41"/>
      <c r="D76" s="42"/>
      <c r="E76" s="11"/>
      <c r="F76" s="11"/>
      <c r="G76" s="18"/>
      <c r="H76" s="32"/>
    </row>
    <row r="77" spans="1:8" ht="39.950000000000003" customHeight="1" x14ac:dyDescent="0.25">
      <c r="A77" s="13">
        <v>5</v>
      </c>
      <c r="B77" s="40"/>
      <c r="C77" s="41"/>
      <c r="D77" s="42"/>
      <c r="E77" s="11"/>
      <c r="F77" s="11"/>
      <c r="G77" s="18"/>
      <c r="H77" s="36"/>
    </row>
    <row r="78" spans="1:8" ht="20.100000000000001" customHeight="1" x14ac:dyDescent="0.25">
      <c r="A78" s="25"/>
      <c r="B78" s="44" t="s">
        <v>0</v>
      </c>
      <c r="C78" s="45"/>
      <c r="D78" s="45"/>
      <c r="E78" s="9">
        <f>SUM(E73:E76)/3</f>
        <v>90</v>
      </c>
      <c r="F78" s="9">
        <f>SUM(F73:F76)</f>
        <v>2216</v>
      </c>
      <c r="G78" s="21">
        <f>SUM(G73:G76)</f>
        <v>0</v>
      </c>
      <c r="H78" s="4"/>
    </row>
    <row r="79" spans="1:8" ht="39.950000000000003" customHeight="1" x14ac:dyDescent="0.25">
      <c r="A79" s="34"/>
      <c r="B79" s="69" t="s">
        <v>16</v>
      </c>
      <c r="C79" s="70"/>
      <c r="D79" s="70"/>
      <c r="E79" s="70"/>
      <c r="F79" s="70"/>
      <c r="G79" s="70"/>
      <c r="H79" s="71"/>
    </row>
    <row r="80" spans="1:8" ht="20.100000000000001" customHeight="1" x14ac:dyDescent="0.25">
      <c r="A80" s="33"/>
      <c r="B80" s="35"/>
      <c r="C80" s="35"/>
      <c r="D80" s="35"/>
      <c r="E80" s="35"/>
      <c r="F80" s="35"/>
      <c r="G80" s="35"/>
      <c r="H80" s="35"/>
    </row>
    <row r="81" spans="1:8" ht="15.75" x14ac:dyDescent="0.25">
      <c r="A81" s="33"/>
      <c r="B81" s="75" t="s">
        <v>7</v>
      </c>
      <c r="C81" s="76"/>
      <c r="D81" s="76"/>
      <c r="E81" s="10">
        <f>SUM(E15+E25+E35+E46+E56+E67+E78)/7</f>
        <v>47.997588857436121</v>
      </c>
      <c r="F81" s="10">
        <f>SUM(F15+F25+F35+F46+F56+F67+F78)</f>
        <v>2912</v>
      </c>
      <c r="G81" s="22">
        <f>SUM(G15+G25+G35+G46+G56+G67+G78)</f>
        <v>96996</v>
      </c>
      <c r="H81" s="2"/>
    </row>
    <row r="82" spans="1:8" x14ac:dyDescent="0.25">
      <c r="B82" s="47"/>
      <c r="C82" s="47"/>
      <c r="D82" s="47"/>
      <c r="E82" s="47"/>
      <c r="F82" s="47"/>
      <c r="G82" s="47"/>
      <c r="H82" s="47"/>
    </row>
    <row r="83" spans="1:8" ht="80.099999999999994" customHeight="1" x14ac:dyDescent="0.25">
      <c r="A83"/>
      <c r="B83" s="66" t="s">
        <v>60</v>
      </c>
      <c r="C83" s="66"/>
      <c r="D83" s="66"/>
      <c r="E83" s="66"/>
    </row>
  </sheetData>
  <mergeCells count="93">
    <mergeCell ref="B14:D14"/>
    <mergeCell ref="B72:D72"/>
    <mergeCell ref="B73:D73"/>
    <mergeCell ref="B74:D74"/>
    <mergeCell ref="B75:D75"/>
    <mergeCell ref="B71:D71"/>
    <mergeCell ref="B50:D50"/>
    <mergeCell ref="B15:D15"/>
    <mergeCell ref="B16:H16"/>
    <mergeCell ref="B56:D56"/>
    <mergeCell ref="B57:H57"/>
    <mergeCell ref="B59:C59"/>
    <mergeCell ref="D59:H59"/>
    <mergeCell ref="B60:D60"/>
    <mergeCell ref="E60:H60"/>
    <mergeCell ref="B51:D51"/>
    <mergeCell ref="E71:H71"/>
    <mergeCell ref="B61:D61"/>
    <mergeCell ref="B62:D62"/>
    <mergeCell ref="B63:D63"/>
    <mergeCell ref="B78:D78"/>
    <mergeCell ref="B64:D64"/>
    <mergeCell ref="B65:D65"/>
    <mergeCell ref="B76:D76"/>
    <mergeCell ref="B68:H68"/>
    <mergeCell ref="B70:C70"/>
    <mergeCell ref="D70:H70"/>
    <mergeCell ref="B77:D77"/>
    <mergeCell ref="B79:H79"/>
    <mergeCell ref="B22:D22"/>
    <mergeCell ref="B23:D23"/>
    <mergeCell ref="B32:D32"/>
    <mergeCell ref="B21:D21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  <mergeCell ref="B33:D33"/>
    <mergeCell ref="B82:H82"/>
    <mergeCell ref="B83:E83"/>
    <mergeCell ref="B41:D41"/>
    <mergeCell ref="B35:D35"/>
    <mergeCell ref="B36:H36"/>
    <mergeCell ref="B40:D40"/>
    <mergeCell ref="B38:C38"/>
    <mergeCell ref="D38:H38"/>
    <mergeCell ref="B39:D39"/>
    <mergeCell ref="E39:H39"/>
    <mergeCell ref="B81:D81"/>
    <mergeCell ref="B43:D43"/>
    <mergeCell ref="B46:D46"/>
    <mergeCell ref="B47:H47"/>
    <mergeCell ref="B49:C49"/>
    <mergeCell ref="D49:H49"/>
    <mergeCell ref="E50:H50"/>
    <mergeCell ref="B42:D42"/>
    <mergeCell ref="B17:H17"/>
    <mergeCell ref="B20:D20"/>
    <mergeCell ref="B18:C18"/>
    <mergeCell ref="D18:H18"/>
    <mergeCell ref="B19:D19"/>
    <mergeCell ref="E19:H19"/>
    <mergeCell ref="B34:D34"/>
    <mergeCell ref="B44:D44"/>
    <mergeCell ref="B45:D45"/>
    <mergeCell ref="B11:D11"/>
    <mergeCell ref="B12:D12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52:D52"/>
    <mergeCell ref="B53:D53"/>
    <mergeCell ref="B54:D54"/>
    <mergeCell ref="B55:D55"/>
    <mergeCell ref="B67:D67"/>
    <mergeCell ref="B66:D6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6" t="s">
        <v>9</v>
      </c>
      <c r="C3" s="47"/>
      <c r="D3" s="47"/>
      <c r="E3" s="47"/>
      <c r="F3" s="47"/>
      <c r="G3" s="47"/>
      <c r="H3" s="47"/>
      <c r="I3" s="4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acer</cp:lastModifiedBy>
  <cp:lastPrinted>2021-05-02T20:36:04Z</cp:lastPrinted>
  <dcterms:created xsi:type="dcterms:W3CDTF">2017-08-15T19:12:25Z</dcterms:created>
  <dcterms:modified xsi:type="dcterms:W3CDTF">2021-07-07T15:53:35Z</dcterms:modified>
</cp:coreProperties>
</file>